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Second Quarter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1" i="1"/>
  <c r="E21"/>
  <c r="F20"/>
  <c r="E20"/>
  <c r="F19"/>
  <c r="E19"/>
  <c r="F18"/>
  <c r="E18"/>
  <c r="F17"/>
  <c r="E17"/>
  <c r="F16"/>
  <c r="E16"/>
  <c r="D15"/>
  <c r="C15"/>
  <c r="B15"/>
  <c r="F15" s="1"/>
  <c r="D14"/>
  <c r="D22" s="1"/>
  <c r="C14"/>
  <c r="C22" s="1"/>
  <c r="B14"/>
  <c r="B22" s="1"/>
  <c r="F22" s="1"/>
  <c r="D12"/>
  <c r="D24" s="1"/>
  <c r="D25" s="1"/>
  <c r="C12"/>
  <c r="C24" s="1"/>
  <c r="C25" s="1"/>
  <c r="B12"/>
  <c r="B24" s="1"/>
  <c r="F11"/>
  <c r="E11"/>
  <c r="F10"/>
  <c r="E10"/>
  <c r="F9"/>
  <c r="E9"/>
  <c r="F8"/>
  <c r="E8"/>
  <c r="E15" s="1"/>
  <c r="F7"/>
  <c r="E7"/>
  <c r="E14" s="1"/>
  <c r="E22" s="1"/>
  <c r="B25" l="1"/>
  <c r="F24"/>
  <c r="E12"/>
  <c r="E24" s="1"/>
  <c r="F12"/>
  <c r="F14"/>
  <c r="E26" l="1"/>
  <c r="E25"/>
  <c r="F25"/>
</calcChain>
</file>

<file path=xl/sharedStrings.xml><?xml version="1.0" encoding="utf-8"?>
<sst xmlns="http://schemas.openxmlformats.org/spreadsheetml/2006/main" count="28" uniqueCount="28">
  <si>
    <t>Downtown Internet Café</t>
  </si>
  <si>
    <t>Second Quarter Forecast</t>
  </si>
  <si>
    <t>APR</t>
  </si>
  <si>
    <t>MAY</t>
  </si>
  <si>
    <t>JUN</t>
  </si>
  <si>
    <t>TOTAL</t>
  </si>
  <si>
    <t>AVG</t>
  </si>
  <si>
    <t xml:space="preserve">Sales </t>
  </si>
  <si>
    <t>Espresso</t>
  </si>
  <si>
    <t>Drip Coffee</t>
  </si>
  <si>
    <t>Food/Beverages</t>
  </si>
  <si>
    <t>Merchandise</t>
  </si>
  <si>
    <t>Computer</t>
  </si>
  <si>
    <t>Total Sales</t>
  </si>
  <si>
    <t xml:space="preserve">Expenses </t>
  </si>
  <si>
    <t>Cost of Goods</t>
  </si>
  <si>
    <t>Cost of Merchandise</t>
  </si>
  <si>
    <t>Payroll</t>
  </si>
  <si>
    <t>Internet</t>
  </si>
  <si>
    <t>Building</t>
  </si>
  <si>
    <t>Advertising</t>
  </si>
  <si>
    <t>Capital Assets</t>
  </si>
  <si>
    <t>Miscellaneous</t>
  </si>
  <si>
    <t>Total Expenses</t>
  </si>
  <si>
    <t>Income</t>
  </si>
  <si>
    <t>Net Income</t>
  </si>
  <si>
    <t>Profit Margin</t>
  </si>
  <si>
    <t>Income Year-To-Date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</si>
</sst>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3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2" borderId="0" xfId="0" applyNumberFormat="1" applyFill="1"/>
    <xf numFmtId="0" fontId="0" fillId="0" borderId="0" xfId="0" applyNumberFormat="1"/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NumberFormat="1" applyFont="1" applyFill="1" applyAlignment="1">
      <alignment horizontal="center"/>
    </xf>
    <xf numFmtId="0" fontId="10" fillId="0" borderId="0" xfId="0" applyNumberFormat="1" applyFont="1"/>
    <xf numFmtId="0" fontId="10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9" fillId="0" borderId="0" xfId="0" applyNumberFormat="1" applyFont="1"/>
    <xf numFmtId="0" fontId="9" fillId="0" borderId="0" xfId="0" applyFont="1" applyAlignment="1">
      <alignment horizontal="left" indent="1"/>
    </xf>
    <xf numFmtId="42" fontId="1" fillId="0" borderId="0" xfId="0" applyNumberFormat="1" applyFont="1" applyBorder="1"/>
    <xf numFmtId="42" fontId="9" fillId="0" borderId="0" xfId="0" applyNumberFormat="1" applyFont="1"/>
    <xf numFmtId="10" fontId="9" fillId="0" borderId="0" xfId="2" applyNumberFormat="1" applyFont="1"/>
    <xf numFmtId="0" fontId="10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164" fontId="1" fillId="0" borderId="0" xfId="1" applyNumberFormat="1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left" indent="2"/>
    </xf>
    <xf numFmtId="0" fontId="10" fillId="4" borderId="0" xfId="0" applyFont="1" applyFill="1"/>
    <xf numFmtId="164" fontId="1" fillId="4" borderId="0" xfId="1" applyNumberFormat="1" applyFont="1" applyFill="1"/>
    <xf numFmtId="0" fontId="9" fillId="0" borderId="0" xfId="0" applyFont="1"/>
    <xf numFmtId="10" fontId="1" fillId="4" borderId="0" xfId="2" applyNumberFormat="1" applyFont="1" applyFill="1"/>
    <xf numFmtId="0" fontId="14" fillId="0" borderId="0" xfId="0" applyFont="1" applyAlignment="1">
      <alignment horizontal="right"/>
    </xf>
    <xf numFmtId="164" fontId="15" fillId="0" borderId="0" xfId="1" applyNumberFormat="1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4"/>
  <c:chart>
    <c:title>
      <c:tx>
        <c:rich>
          <a:bodyPr/>
          <a:lstStyle/>
          <a:p>
            <a:pPr>
              <a:defRPr/>
            </a:pPr>
            <a:r>
              <a:rPr lang="en-US" sz="1600" smtClean="0">
                <a:latin typeface="Candara"/>
              </a:rPr>
              <a:t>Second </a:t>
            </a:r>
            <a:r>
              <a:rPr lang="en-US" sz="1600" baseline="0" smtClean="0">
                <a:latin typeface="Candara"/>
              </a:rPr>
              <a:t>Quarter Profit Margin</a:t>
            </a:r>
            <a:endParaRPr lang="en-US" sz="1600">
              <a:latin typeface="Candara"/>
            </a:endParaRPr>
          </a:p>
        </c:rich>
      </c:tx>
      <c:layout>
        <c:manualLayout>
          <c:xMode val="edge"/>
          <c:yMode val="edge"/>
          <c:x val="0.20897718910963944"/>
          <c:y val="2.3668639053254437E-2"/>
        </c:manualLayout>
      </c:layout>
    </c:title>
    <c:plotArea>
      <c:layout>
        <c:manualLayout>
          <c:layoutTarget val="inner"/>
          <c:xMode val="edge"/>
          <c:yMode val="edge"/>
          <c:x val="8.5356880058867268E-2"/>
          <c:y val="0.15384615384615499"/>
          <c:w val="0.87417218543046349"/>
          <c:h val="0.742603550295861"/>
        </c:manualLayout>
      </c:layout>
      <c:barChart>
        <c:barDir val="bar"/>
        <c:grouping val="clustered"/>
        <c:ser>
          <c:idx val="0"/>
          <c:order val="0"/>
          <c:dLbls>
            <c:numFmt formatCode="0.00%" sourceLinked="0"/>
            <c:showVal val="1"/>
          </c:dLbls>
          <c:cat>
            <c:strRef>
              <c:f>'Second Quarter'!$B$5:$D$5</c:f>
              <c:strCache>
                <c:ptCount val="3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</c:strCache>
            </c:strRef>
          </c:cat>
          <c:val>
            <c:numRef>
              <c:f>'Second Quarter'!$B$25:$D$25</c:f>
              <c:numCache>
                <c:formatCode>0.00%</c:formatCode>
                <c:ptCount val="3"/>
                <c:pt idx="0">
                  <c:v>0.15</c:v>
                </c:pt>
                <c:pt idx="1">
                  <c:v>0.14999999999999986</c:v>
                </c:pt>
                <c:pt idx="2">
                  <c:v>0.15</c:v>
                </c:pt>
              </c:numCache>
            </c:numRef>
          </c:val>
        </c:ser>
        <c:dLbls>
          <c:showVal val="1"/>
        </c:dLbls>
        <c:axId val="58351616"/>
        <c:axId val="58353536"/>
      </c:barChart>
      <c:catAx>
        <c:axId val="58351616"/>
        <c:scaling>
          <c:orientation val="minMax"/>
        </c:scaling>
        <c:axPos val="l"/>
        <c:tickLblPos val="nextTo"/>
        <c:crossAx val="58353536"/>
        <c:crosses val="autoZero"/>
        <c:auto val="1"/>
        <c:lblAlgn val="ctr"/>
        <c:lblOffset val="100"/>
      </c:catAx>
      <c:valAx>
        <c:axId val="58353536"/>
        <c:scaling>
          <c:orientation val="minMax"/>
        </c:scaling>
        <c:axPos val="b"/>
        <c:numFmt formatCode="0%" sourceLinked="0"/>
        <c:tickLblPos val="nextTo"/>
        <c:crossAx val="58351616"/>
        <c:crosses val="autoZero"/>
        <c:crossBetween val="between"/>
      </c:valAx>
      <c:spPr>
        <a:gradFill flip="none" rotWithShape="1">
          <a:gsLst>
            <a:gs pos="0">
              <a:srgbClr val="F79646">
                <a:tint val="40000"/>
              </a:srgbClr>
            </a:gs>
            <a:gs pos="0">
              <a:srgbClr val="F79646">
                <a:tint val="20000"/>
              </a:srgbClr>
            </a:gs>
            <a:gs pos="0">
              <a:srgbClr val="F79646">
                <a:tint val="40000"/>
              </a:srgbClr>
            </a:gs>
            <a:gs pos="0">
              <a:srgbClr val="F79646">
                <a:tint val="40000"/>
              </a:srgbClr>
            </a:gs>
            <a:gs pos="0">
              <a:srgbClr val="F79646">
                <a:tint val="40000"/>
              </a:srgbClr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8100000" scaled="1"/>
          <a:tileRect/>
        </a:gradFill>
        <a:scene3d>
          <a:camera prst="orthographicFront"/>
          <a:lightRig rig="threePt" dir="t"/>
        </a:scene3d>
        <a:sp3d>
          <a:bevelT w="139700" prst="cross"/>
        </a:sp3d>
      </c:spPr>
    </c:plotArea>
    <c:plotVisOnly val="1"/>
  </c:chart>
  <c:spPr>
    <a:solidFill>
      <a:schemeClr val="accent5">
        <a:tint val="4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 paperSize="0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6</xdr:row>
      <xdr:rowOff>28575</xdr:rowOff>
    </xdr:from>
    <xdr:ext cx="4124325" cy="30003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485775</xdr:colOff>
      <xdr:row>0</xdr:row>
      <xdr:rowOff>152400</xdr:rowOff>
    </xdr:from>
    <xdr:ext cx="831808" cy="8953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152400"/>
          <a:ext cx="831808" cy="895350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l%20Users/Documents/McGraw-Hill/Office%202007/Office2007%20%20Brief/Excel2007%20Brief/Excel%20Lab%203/Excel%202007%20Lab%203%20Solutions/Cafe%20Forecasts/Annual%20Foreca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First Quarter"/>
      <sheetName val="Second Quarter"/>
      <sheetName val="Third Quarter"/>
      <sheetName val="Fourth Quarter"/>
    </sheetNames>
    <sheetDataSet>
      <sheetData sheetId="0"/>
      <sheetData sheetId="1">
        <row r="26">
          <cell r="E26">
            <v>9250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"/>
  <sheetViews>
    <sheetView tabSelected="1" workbookViewId="0">
      <selection activeCell="A6" sqref="A6"/>
    </sheetView>
  </sheetViews>
  <sheetFormatPr defaultColWidth="9.140625" defaultRowHeight="12.75"/>
  <cols>
    <col min="1" max="1" width="23.85546875" bestFit="1" customWidth="1"/>
    <col min="2" max="2" width="10.85546875" customWidth="1"/>
    <col min="3" max="3" width="10.7109375" customWidth="1"/>
    <col min="4" max="4" width="11.140625" customWidth="1"/>
    <col min="5" max="5" width="10.85546875" customWidth="1"/>
    <col min="6" max="6" width="10.140625" bestFit="1" customWidth="1"/>
    <col min="7" max="7" width="10.5703125" bestFit="1" customWidth="1"/>
  </cols>
  <sheetData>
    <row r="1" spans="1:10">
      <c r="A1" s="1"/>
      <c r="B1" s="1"/>
      <c r="C1" s="1"/>
      <c r="D1" s="1"/>
      <c r="E1" s="1"/>
      <c r="F1" s="2"/>
      <c r="G1" s="3"/>
    </row>
    <row r="2" spans="1:10" ht="23.25">
      <c r="A2" s="1"/>
      <c r="B2" s="27" t="s">
        <v>0</v>
      </c>
      <c r="C2" s="28"/>
      <c r="D2" s="28"/>
      <c r="E2" s="28"/>
      <c r="F2" s="2"/>
      <c r="G2" s="3"/>
    </row>
    <row r="3" spans="1:10" ht="20.25">
      <c r="A3" s="1"/>
      <c r="B3" s="29" t="s">
        <v>1</v>
      </c>
      <c r="C3" s="29"/>
      <c r="D3" s="29"/>
      <c r="E3" s="29"/>
      <c r="F3" s="2"/>
      <c r="G3" s="3"/>
    </row>
    <row r="4" spans="1:10" ht="15.75">
      <c r="A4" s="1"/>
      <c r="B4" s="30"/>
      <c r="C4" s="31"/>
      <c r="D4" s="31"/>
      <c r="E4" s="31"/>
      <c r="F4" s="2"/>
      <c r="G4" s="3"/>
    </row>
    <row r="5" spans="1:10" ht="15.2" customHeight="1">
      <c r="A5" s="4"/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7"/>
    </row>
    <row r="6" spans="1:10" ht="15.2" customHeight="1">
      <c r="A6" s="8" t="s">
        <v>7</v>
      </c>
      <c r="B6" s="9"/>
      <c r="C6" s="9"/>
      <c r="D6" s="9"/>
      <c r="E6" s="9"/>
      <c r="F6" s="9"/>
      <c r="G6" s="10"/>
    </row>
    <row r="7" spans="1:10" ht="15.2" customHeight="1">
      <c r="A7" s="11" t="s">
        <v>8</v>
      </c>
      <c r="B7" s="12">
        <v>14400</v>
      </c>
      <c r="C7" s="12">
        <v>15200</v>
      </c>
      <c r="D7" s="12">
        <v>15500</v>
      </c>
      <c r="E7" s="12">
        <f>B7+C7+D7</f>
        <v>45100</v>
      </c>
      <c r="F7" s="13">
        <f>AVERAGE(B7:D7)</f>
        <v>15033.333333333334</v>
      </c>
      <c r="G7" s="14"/>
    </row>
    <row r="8" spans="1:10" ht="15.2" customHeight="1">
      <c r="A8" s="11" t="s">
        <v>9</v>
      </c>
      <c r="B8" s="12">
        <v>6200</v>
      </c>
      <c r="C8" s="12">
        <v>6200</v>
      </c>
      <c r="D8" s="12">
        <v>6200</v>
      </c>
      <c r="E8" s="12">
        <f>B8+C8+D8</f>
        <v>18600</v>
      </c>
      <c r="F8" s="13">
        <f>AVERAGE(B8:D8)</f>
        <v>6200</v>
      </c>
      <c r="G8" s="14"/>
    </row>
    <row r="9" spans="1:10" ht="15.2" customHeight="1">
      <c r="A9" s="11" t="s">
        <v>10</v>
      </c>
      <c r="B9" s="12">
        <v>3600</v>
      </c>
      <c r="C9" s="12">
        <v>3800</v>
      </c>
      <c r="D9" s="12">
        <v>3800</v>
      </c>
      <c r="E9" s="12">
        <f t="shared" ref="E9:E11" si="0">B9+C9+D9</f>
        <v>11200</v>
      </c>
      <c r="F9" s="13">
        <f t="shared" ref="F9:F24" si="1">AVERAGE(B9:D9)</f>
        <v>3733.3333333333335</v>
      </c>
      <c r="G9" s="14"/>
    </row>
    <row r="10" spans="1:10" ht="15.2" customHeight="1">
      <c r="A10" s="11" t="s">
        <v>11</v>
      </c>
      <c r="B10" s="12">
        <v>1500</v>
      </c>
      <c r="C10" s="12">
        <v>1500</v>
      </c>
      <c r="D10" s="12">
        <v>1500</v>
      </c>
      <c r="E10" s="12">
        <f>B10+C10+D10</f>
        <v>4500</v>
      </c>
      <c r="F10" s="13">
        <f>AVERAGE(B10:D10)</f>
        <v>1500</v>
      </c>
      <c r="G10" s="14"/>
    </row>
    <row r="11" spans="1:10" ht="15.2" customHeight="1">
      <c r="A11" s="11" t="s">
        <v>12</v>
      </c>
      <c r="B11" s="12">
        <v>600</v>
      </c>
      <c r="C11" s="12">
        <v>600</v>
      </c>
      <c r="D11" s="12">
        <v>800</v>
      </c>
      <c r="E11" s="12">
        <f t="shared" si="0"/>
        <v>2000</v>
      </c>
      <c r="F11" s="13">
        <f t="shared" si="1"/>
        <v>666.66666666666663</v>
      </c>
      <c r="G11" s="14"/>
    </row>
    <row r="12" spans="1:10" ht="15.2" customHeight="1">
      <c r="A12" s="15" t="s">
        <v>13</v>
      </c>
      <c r="B12" s="12">
        <f>SUM(B7:B11)</f>
        <v>26300</v>
      </c>
      <c r="C12" s="12">
        <f>SUM(C7:C11)</f>
        <v>27300</v>
      </c>
      <c r="D12" s="12">
        <f>SUM(D7:D11)</f>
        <v>27800</v>
      </c>
      <c r="E12" s="12">
        <f>SUM(E7:E11)</f>
        <v>81400</v>
      </c>
      <c r="F12" s="13">
        <f t="shared" si="1"/>
        <v>27133.333333333332</v>
      </c>
      <c r="G12" s="10"/>
    </row>
    <row r="13" spans="1:10" ht="15.2" customHeight="1">
      <c r="A13" s="8" t="s">
        <v>14</v>
      </c>
      <c r="B13" s="9"/>
      <c r="C13" s="9"/>
      <c r="D13" s="9"/>
      <c r="E13" s="9"/>
      <c r="F13" s="9"/>
      <c r="G13" s="10"/>
    </row>
    <row r="14" spans="1:10" ht="15.2" customHeight="1">
      <c r="A14" s="16" t="s">
        <v>15</v>
      </c>
      <c r="B14" s="17">
        <f>B7*25%+B8*30%+B9*60%</f>
        <v>7620</v>
      </c>
      <c r="C14" s="17">
        <f t="shared" ref="C14:D14" si="2">C7*25%+C8*30%+C9*60%</f>
        <v>7940</v>
      </c>
      <c r="D14" s="17">
        <f t="shared" si="2"/>
        <v>8015</v>
      </c>
      <c r="E14" s="17">
        <f>E7*25%+E9*50%</f>
        <v>16875</v>
      </c>
      <c r="F14" s="13">
        <f t="shared" si="1"/>
        <v>7858.333333333333</v>
      </c>
      <c r="G14" s="10"/>
    </row>
    <row r="15" spans="1:10" ht="15.2" customHeight="1">
      <c r="A15" s="16" t="s">
        <v>16</v>
      </c>
      <c r="B15" s="17">
        <f>B10*70%</f>
        <v>1050</v>
      </c>
      <c r="C15" s="17">
        <f>C10*70%</f>
        <v>1050</v>
      </c>
      <c r="D15" s="17">
        <f>D10*70%</f>
        <v>1050</v>
      </c>
      <c r="E15" s="17">
        <f>E8*25%+E11*50%</f>
        <v>5650</v>
      </c>
      <c r="F15" s="13">
        <f t="shared" si="1"/>
        <v>1050</v>
      </c>
      <c r="G15" s="10"/>
    </row>
    <row r="16" spans="1:10" ht="15.2" customHeight="1">
      <c r="A16" s="16" t="s">
        <v>17</v>
      </c>
      <c r="B16" s="17">
        <v>7860</v>
      </c>
      <c r="C16" s="17">
        <v>8390.0000000000036</v>
      </c>
      <c r="D16" s="17">
        <v>8740</v>
      </c>
      <c r="E16" s="17">
        <f t="shared" ref="E16:E21" si="3">SUM(B16:D16)</f>
        <v>24990.000000000004</v>
      </c>
      <c r="F16" s="13">
        <f t="shared" si="1"/>
        <v>8330.0000000000018</v>
      </c>
      <c r="G16" s="10"/>
      <c r="J16" s="18"/>
    </row>
    <row r="17" spans="1:12" ht="15.2" customHeight="1">
      <c r="A17" s="16" t="s">
        <v>18</v>
      </c>
      <c r="B17" s="17">
        <v>325</v>
      </c>
      <c r="C17" s="17">
        <v>325</v>
      </c>
      <c r="D17" s="17">
        <v>325</v>
      </c>
      <c r="E17" s="17">
        <f t="shared" si="3"/>
        <v>975</v>
      </c>
      <c r="F17" s="13">
        <f t="shared" si="1"/>
        <v>325</v>
      </c>
      <c r="G17" s="10"/>
      <c r="K17" s="19"/>
      <c r="L17" s="18"/>
    </row>
    <row r="18" spans="1:12" ht="15.2" customHeight="1">
      <c r="A18" s="16" t="s">
        <v>19</v>
      </c>
      <c r="B18" s="17">
        <v>2100</v>
      </c>
      <c r="C18" s="17">
        <v>2100</v>
      </c>
      <c r="D18" s="17">
        <v>2100</v>
      </c>
      <c r="E18" s="17">
        <f t="shared" si="3"/>
        <v>6300</v>
      </c>
      <c r="F18" s="13">
        <f t="shared" si="1"/>
        <v>2100</v>
      </c>
      <c r="G18" s="10"/>
      <c r="K18" s="19"/>
      <c r="L18" s="18"/>
    </row>
    <row r="19" spans="1:12" ht="15.2" customHeight="1">
      <c r="A19" s="16" t="s">
        <v>20</v>
      </c>
      <c r="B19" s="17">
        <v>600</v>
      </c>
      <c r="C19" s="17">
        <v>600</v>
      </c>
      <c r="D19" s="17">
        <v>600</v>
      </c>
      <c r="E19" s="17">
        <f t="shared" si="3"/>
        <v>1800</v>
      </c>
      <c r="F19" s="13">
        <f t="shared" si="1"/>
        <v>600</v>
      </c>
      <c r="G19" s="10"/>
      <c r="J19" s="19"/>
      <c r="K19" s="19"/>
      <c r="L19" s="18"/>
    </row>
    <row r="20" spans="1:12" ht="15.2" customHeight="1">
      <c r="A20" s="16" t="s">
        <v>21</v>
      </c>
      <c r="B20" s="17">
        <v>1500</v>
      </c>
      <c r="C20" s="17">
        <v>1500</v>
      </c>
      <c r="D20" s="17">
        <v>1500</v>
      </c>
      <c r="E20" s="17">
        <f t="shared" si="3"/>
        <v>4500</v>
      </c>
      <c r="F20" s="13">
        <f t="shared" si="1"/>
        <v>1500</v>
      </c>
      <c r="G20" s="10"/>
      <c r="J20" s="19"/>
      <c r="K20" s="19"/>
      <c r="L20" s="18"/>
    </row>
    <row r="21" spans="1:12" ht="15.2" customHeight="1">
      <c r="A21" s="16" t="s">
        <v>22</v>
      </c>
      <c r="B21" s="17">
        <v>1300</v>
      </c>
      <c r="C21" s="17">
        <v>1300</v>
      </c>
      <c r="D21" s="17">
        <v>1300</v>
      </c>
      <c r="E21" s="17">
        <f t="shared" si="3"/>
        <v>3900</v>
      </c>
      <c r="F21" s="13">
        <f t="shared" si="1"/>
        <v>1300</v>
      </c>
      <c r="G21" s="10"/>
      <c r="K21" s="19"/>
      <c r="L21" s="18"/>
    </row>
    <row r="22" spans="1:12" ht="15.2" customHeight="1">
      <c r="A22" s="20" t="s">
        <v>23</v>
      </c>
      <c r="B22" s="17">
        <f>SUM(B14:B21)</f>
        <v>22355</v>
      </c>
      <c r="C22" s="17">
        <f>SUM(C14:C21)</f>
        <v>23205.000000000004</v>
      </c>
      <c r="D22" s="17">
        <f>SUM(D14:D21)</f>
        <v>23630</v>
      </c>
      <c r="E22" s="17">
        <f>SUM(E14:E21)</f>
        <v>64990</v>
      </c>
      <c r="F22" s="13">
        <f t="shared" si="1"/>
        <v>23063.333333333332</v>
      </c>
      <c r="G22" s="10"/>
      <c r="J22" s="19"/>
      <c r="K22" s="19"/>
      <c r="L22" s="18"/>
    </row>
    <row r="23" spans="1:12" ht="15.2" customHeight="1">
      <c r="A23" s="21" t="s">
        <v>24</v>
      </c>
      <c r="B23" s="22"/>
      <c r="C23" s="22"/>
      <c r="D23" s="22"/>
      <c r="E23" s="22"/>
      <c r="F23" s="22"/>
      <c r="G23" s="23"/>
      <c r="K23" s="19"/>
      <c r="L23" s="18"/>
    </row>
    <row r="24" spans="1:12" ht="15.2" customHeight="1">
      <c r="A24" s="20" t="s">
        <v>25</v>
      </c>
      <c r="B24" s="17">
        <f>B12-B22</f>
        <v>3945</v>
      </c>
      <c r="C24" s="17">
        <f>C12-C22</f>
        <v>4094.9999999999964</v>
      </c>
      <c r="D24" s="17">
        <f>D12-D22</f>
        <v>4170</v>
      </c>
      <c r="E24" s="17">
        <f>E12-E22</f>
        <v>16410</v>
      </c>
      <c r="F24" s="13">
        <f t="shared" si="1"/>
        <v>4069.9999999999986</v>
      </c>
      <c r="G24" s="23"/>
      <c r="K24" s="19"/>
      <c r="L24" s="18"/>
    </row>
    <row r="25" spans="1:12" ht="15.2" customHeight="1">
      <c r="A25" s="21" t="s">
        <v>26</v>
      </c>
      <c r="B25" s="24">
        <f>B24/B12</f>
        <v>0.15</v>
      </c>
      <c r="C25" s="24">
        <f>C24/C12</f>
        <v>0.14999999999999986</v>
      </c>
      <c r="D25" s="24">
        <f>D24/D12</f>
        <v>0.15</v>
      </c>
      <c r="E25" s="24">
        <f>E24/E12</f>
        <v>0.2015970515970516</v>
      </c>
      <c r="F25" s="24">
        <f>F24/F12</f>
        <v>0.14999999999999997</v>
      </c>
      <c r="G25" s="23"/>
      <c r="J25" s="19"/>
      <c r="K25" s="19"/>
      <c r="L25" s="18"/>
    </row>
    <row r="26" spans="1:12" ht="15.2" customHeight="1">
      <c r="D26" s="25" t="s">
        <v>27</v>
      </c>
      <c r="E26" s="26">
        <f>'[1]First Quarter'!E26+'Second Quarter'!E24</f>
        <v>25660</v>
      </c>
      <c r="K26" s="19"/>
      <c r="L26" s="18"/>
    </row>
    <row r="27" spans="1:12" ht="15.75">
      <c r="K27" s="19"/>
      <c r="L27" s="18"/>
    </row>
  </sheetData>
  <mergeCells count="3">
    <mergeCell ref="B2:E2"/>
    <mergeCell ref="B3:E3"/>
    <mergeCell ref="B4:E4"/>
  </mergeCells>
  <pageMargins left="0.75" right="0.75" top="1" bottom="1" header="0.5" footer="0.5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 Quarter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Student Name</cp:lastModifiedBy>
  <dcterms:created xsi:type="dcterms:W3CDTF">2007-06-25T15:40:31Z</dcterms:created>
  <dcterms:modified xsi:type="dcterms:W3CDTF">2007-10-01T19:00:02Z</dcterms:modified>
</cp:coreProperties>
</file>